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IS" sheetId="1" r:id="rId1"/>
    <sheet name="BS" sheetId="2" r:id="rId2"/>
    <sheet name="Equity" sheetId="3" r:id="rId3"/>
    <sheet name="CF" sheetId="4" r:id="rId4"/>
  </sheets>
  <definedNames>
    <definedName name="_xlnm.Print_Area" localSheetId="1">'BS'!$A$1:$D$45</definedName>
    <definedName name="_xlnm.Print_Area" localSheetId="3">'CF'!$A$1:$C$54</definedName>
    <definedName name="_xlnm.Print_Area" localSheetId="2">'Equity'!$A$1:$I$28</definedName>
    <definedName name="_xlnm.Print_Area" localSheetId="0">'IS'!$A$1:$F$28</definedName>
  </definedNames>
  <calcPr fullCalcOnLoad="1"/>
</workbook>
</file>

<file path=xl/sharedStrings.xml><?xml version="1.0" encoding="utf-8"?>
<sst xmlns="http://schemas.openxmlformats.org/spreadsheetml/2006/main" count="133" uniqueCount="115">
  <si>
    <t>UNAUDITED CONDENSED CONSOLIDATED INCOME STATEMENTS</t>
  </si>
  <si>
    <t>Individual Quarter</t>
  </si>
  <si>
    <t>Cumulative Quarter</t>
  </si>
  <si>
    <t>RM '000</t>
  </si>
  <si>
    <t>Sales</t>
  </si>
  <si>
    <t>Expenses excluding finance cost and tax</t>
  </si>
  <si>
    <t>Other operating income</t>
  </si>
  <si>
    <t>Finance costs</t>
  </si>
  <si>
    <t>Taxation</t>
  </si>
  <si>
    <t>Profit after tax</t>
  </si>
  <si>
    <t>Minority interest</t>
  </si>
  <si>
    <t>Net profit for the period</t>
  </si>
  <si>
    <t xml:space="preserve">   - Basic (sen) </t>
  </si>
  <si>
    <t xml:space="preserve">   - Diluted (sen) </t>
  </si>
  <si>
    <t>N/A</t>
  </si>
  <si>
    <t>(UNAUDITED)</t>
  </si>
  <si>
    <t>(AUDITED)</t>
  </si>
  <si>
    <t>Property, plant and equipment</t>
  </si>
  <si>
    <t>Development expenditure</t>
  </si>
  <si>
    <t>CURRENT ASSETS</t>
  </si>
  <si>
    <t>Inventories</t>
  </si>
  <si>
    <t>Receivables, deposits and prepayments</t>
  </si>
  <si>
    <t>Deposits, bank and cash balances</t>
  </si>
  <si>
    <t>Bank borrowings</t>
  </si>
  <si>
    <t>Deferred taxation</t>
  </si>
  <si>
    <t>CAPITAL AND RESERVES</t>
  </si>
  <si>
    <t>Share capital</t>
  </si>
  <si>
    <t>Shareholders'  equity</t>
  </si>
  <si>
    <t>UNAUDITED CONDENSED CONSOLIDATED STATEMENT OF CHANGES IN EQUITY</t>
  </si>
  <si>
    <t>Non-Distributable</t>
  </si>
  <si>
    <t>Distributable</t>
  </si>
  <si>
    <t>Total</t>
  </si>
  <si>
    <t>Share Capital</t>
  </si>
  <si>
    <t>Share Premium Reserve</t>
  </si>
  <si>
    <t>Revaluation and Other Reserves</t>
  </si>
  <si>
    <t>RM ' 000</t>
  </si>
  <si>
    <t>Currency translation differences</t>
  </si>
  <si>
    <t xml:space="preserve">   arising in the period</t>
  </si>
  <si>
    <t xml:space="preserve">Note: </t>
  </si>
  <si>
    <t>UNAUDITED CONDENSED CONSOLIDATED CASH FLOW STATEMENT</t>
  </si>
  <si>
    <t>CASH FLOW FROM OPERATING ACTIVITIES</t>
  </si>
  <si>
    <t>Profit before taxation</t>
  </si>
  <si>
    <t xml:space="preserve">   Interest income</t>
  </si>
  <si>
    <t>Operating profit before working capital changes</t>
  </si>
  <si>
    <t xml:space="preserve">Changes in working capital: </t>
  </si>
  <si>
    <t xml:space="preserve">   Income tax paid</t>
  </si>
  <si>
    <t>Net cash flow from operating activities</t>
  </si>
  <si>
    <t>CASH FLOW FROM INVESTING ACTIVITIES</t>
  </si>
  <si>
    <t>Interest received</t>
  </si>
  <si>
    <t>Net cash flow from investing activities</t>
  </si>
  <si>
    <t>CASH FLOW FROM FINANCING ACTIVITIES</t>
  </si>
  <si>
    <t>Net change in bank borrowings</t>
  </si>
  <si>
    <t>Dividends paid</t>
  </si>
  <si>
    <t>Net cash flow from financing activities</t>
  </si>
  <si>
    <t>Net increase/(decrease) in cash and cash equivalents</t>
  </si>
  <si>
    <t>Cash and cash equivalents as at 1st January 2002</t>
  </si>
  <si>
    <t>Effects of changes in exchange rate</t>
  </si>
  <si>
    <t>As at 31/12/2002</t>
  </si>
  <si>
    <t>Net tangible assets per share (RM)</t>
  </si>
  <si>
    <t>Treasury Shares</t>
  </si>
  <si>
    <t>RM' 000</t>
  </si>
  <si>
    <t>Cash and cash equivalent as at the end of the period</t>
  </si>
  <si>
    <t xml:space="preserve">Share premium </t>
  </si>
  <si>
    <t xml:space="preserve">Revaluation reserve </t>
  </si>
  <si>
    <t>Exchange fluctuation reserve</t>
  </si>
  <si>
    <t xml:space="preserve">Retained profits </t>
  </si>
  <si>
    <t xml:space="preserve">Treasury shares, at cost </t>
  </si>
  <si>
    <t>Balance as at 1st January, 2003</t>
  </si>
  <si>
    <t xml:space="preserve">FOR THE QUARTER ENDED 30TH SEPTEMBER, 2003 </t>
  </si>
  <si>
    <t>Current Qtr Ended 30/09/2003</t>
  </si>
  <si>
    <t>Comparative Qtr Ended 30/09/2002</t>
  </si>
  <si>
    <t>9 Months Cumulative To Date 30/09/2003</t>
  </si>
  <si>
    <t>Comparative 9 Months Cumulative To Date 30/09/2002</t>
  </si>
  <si>
    <t xml:space="preserve">AS AT 30TH SEPTEMBER, 2003  </t>
  </si>
  <si>
    <t>As at 30/09/2003</t>
  </si>
  <si>
    <t xml:space="preserve">Shares repurchased </t>
  </si>
  <si>
    <t xml:space="preserve">FOR THE QUARTER  ENDED 30TH SEPTEMBER, 2003 </t>
  </si>
  <si>
    <t>9 months ended 30/09/2003</t>
  </si>
  <si>
    <t xml:space="preserve">   Payables </t>
  </si>
  <si>
    <t xml:space="preserve">   Interest paid </t>
  </si>
  <si>
    <t>Cash and cash equivalents comprise :</t>
  </si>
  <si>
    <t xml:space="preserve">Cash at banks </t>
  </si>
  <si>
    <t xml:space="preserve">Bank overdraft </t>
  </si>
  <si>
    <t>NON-CURRENT ASSETS</t>
  </si>
  <si>
    <t>NET CURRENT ASSETS</t>
  </si>
  <si>
    <t>LESS:  CURRENT LIABILITIES</t>
  </si>
  <si>
    <t>LESS:  NON-CURRENT LIABILITY</t>
  </si>
  <si>
    <t>Trade and other payables</t>
  </si>
  <si>
    <t>Profit from operations</t>
  </si>
  <si>
    <t>Profit before tax</t>
  </si>
  <si>
    <t>Earnings Per Share</t>
  </si>
  <si>
    <t>(The Condensed Consolidated Income Statements should be read in conjunction with the Annual Financial Report for the year ended 31st December, 2002)</t>
  </si>
  <si>
    <t xml:space="preserve">FOR THE 9 MONTHS PERIOD ENDED 30TH SEPTEMBER, 2003 </t>
  </si>
  <si>
    <t>Retained Profits</t>
  </si>
  <si>
    <t>Balance as at 30th September, 2003</t>
  </si>
  <si>
    <t xml:space="preserve">Dividend in respect of the financial </t>
  </si>
  <si>
    <t xml:space="preserve">  year ended 31st December, 2002</t>
  </si>
  <si>
    <t>(The Condensed Consolidated Statement of Changes in Equity should be read in conjunction with the Annual Financial Report for the year ended 31st December, 2002)</t>
  </si>
  <si>
    <t xml:space="preserve">   Depreciation of property, plant and equipment</t>
  </si>
  <si>
    <t xml:space="preserve">   Plant and equipment written off </t>
  </si>
  <si>
    <t xml:space="preserve">   Net gain on disposal of plant and equipment</t>
  </si>
  <si>
    <t xml:space="preserve">   Amortisation of development expenditure</t>
  </si>
  <si>
    <t xml:space="preserve">   Interest expense</t>
  </si>
  <si>
    <t xml:space="preserve">   Inventories</t>
  </si>
  <si>
    <t xml:space="preserve">   Receivables</t>
  </si>
  <si>
    <t>Purchase of plant and equipment</t>
  </si>
  <si>
    <t>Proceeds from disposal of plant and equipment</t>
  </si>
  <si>
    <t>Shares repurchased</t>
  </si>
  <si>
    <t>(The Condensed Consolidated Cash Flow Statement should be read in conjunction with the Annual Financial Report for the year ended 31st December, 2002)</t>
  </si>
  <si>
    <t>There are no comparatives as this is the first financial year in which an interim financial report has been prepared in accordance with MASB 26 - Interim Financial Reporting)</t>
  </si>
  <si>
    <t>NIKKO ELECTRONICS BHD. (174076-U)</t>
  </si>
  <si>
    <t xml:space="preserve">Adjustments for: </t>
  </si>
  <si>
    <t>Dividends payable</t>
  </si>
  <si>
    <t>UNAUDITED CONDENSED CONSOLIDATED BALANCE SHEETS</t>
  </si>
  <si>
    <t>(The Condensed Consolidated Balance Sheets should be read in conjunction with the Annual Financial Report for the year ended 31st December, 2002)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</si>
</sst>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;\(0\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0.0000000"/>
    <numFmt numFmtId="179" formatCode="0.000000"/>
    <numFmt numFmtId="180" formatCode="0.00000"/>
    <numFmt numFmtId="181" formatCode="0.0000"/>
    <numFmt numFmtId="182" formatCode="[$-409]dddd\,\ mmmm\ dd\,\ yyyy"/>
    <numFmt numFmtId="183" formatCode="0_);[Red]\(0\)"/>
  </numFmts>
  <fonts count="9">
    <font>
      <sz val="9"/>
      <name val="Arial"/>
      <family val="0"/>
    </font>
    <font>
      <b/>
      <sz val="10"/>
      <name val="CG Omega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3" fontId="2" fillId="0" borderId="0" xfId="15" applyNumberFormat="1" applyFont="1" applyAlignment="1">
      <alignment vertical="center"/>
    </xf>
    <xf numFmtId="173" fontId="2" fillId="0" borderId="1" xfId="15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3" fontId="3" fillId="0" borderId="0" xfId="15" applyNumberFormat="1" applyFont="1" applyAlignment="1">
      <alignment vertical="center"/>
    </xf>
    <xf numFmtId="173" fontId="3" fillId="0" borderId="2" xfId="15" applyNumberFormat="1" applyFont="1" applyBorder="1" applyAlignment="1">
      <alignment vertical="center"/>
    </xf>
    <xf numFmtId="176" fontId="2" fillId="0" borderId="0" xfId="15" applyNumberFormat="1" applyFont="1" applyAlignment="1">
      <alignment vertical="center"/>
    </xf>
    <xf numFmtId="43" fontId="2" fillId="0" borderId="0" xfId="15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73" fontId="2" fillId="0" borderId="0" xfId="15" applyNumberFormat="1" applyFont="1" applyFill="1" applyAlignment="1">
      <alignment horizontal="right" vertical="center"/>
    </xf>
    <xf numFmtId="173" fontId="2" fillId="0" borderId="0" xfId="15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173" fontId="2" fillId="0" borderId="0" xfId="0" applyNumberFormat="1" applyFont="1" applyAlignment="1">
      <alignment/>
    </xf>
    <xf numFmtId="173" fontId="2" fillId="0" borderId="3" xfId="0" applyNumberFormat="1" applyFont="1" applyBorder="1" applyAlignment="1">
      <alignment/>
    </xf>
    <xf numFmtId="17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3" fontId="2" fillId="0" borderId="0" xfId="0" applyNumberFormat="1" applyFont="1" applyAlignment="1" quotePrefix="1">
      <alignment horizontal="right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173" fontId="2" fillId="0" borderId="0" xfId="15" applyNumberFormat="1" applyFont="1" applyAlignment="1">
      <alignment/>
    </xf>
    <xf numFmtId="3" fontId="2" fillId="0" borderId="4" xfId="0" applyNumberFormat="1" applyFont="1" applyBorder="1" applyAlignment="1">
      <alignment/>
    </xf>
    <xf numFmtId="174" fontId="2" fillId="0" borderId="4" xfId="0" applyNumberFormat="1" applyFont="1" applyBorder="1" applyAlignment="1">
      <alignment/>
    </xf>
    <xf numFmtId="173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173" fontId="2" fillId="0" borderId="1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2" fillId="0" borderId="3" xfId="15" applyNumberFormat="1" applyFont="1" applyFill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7" fillId="0" borderId="0" xfId="15" applyNumberFormat="1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2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6">
      <selection activeCell="C28" sqref="C28"/>
    </sheetView>
  </sheetViews>
  <sheetFormatPr defaultColWidth="9.140625" defaultRowHeight="12"/>
  <cols>
    <col min="1" max="1" width="33.140625" style="11" customWidth="1"/>
    <col min="2" max="2" width="9.140625" style="11" customWidth="1"/>
    <col min="3" max="3" width="11.7109375" style="12" customWidth="1"/>
    <col min="4" max="6" width="13.7109375" style="12" customWidth="1"/>
    <col min="7" max="7" width="12.00390625" style="11" customWidth="1"/>
    <col min="8" max="16384" width="9.140625" style="11" customWidth="1"/>
  </cols>
  <sheetData>
    <row r="1" s="2" customFormat="1" ht="12.75">
      <c r="A1" s="1" t="s">
        <v>110</v>
      </c>
    </row>
    <row r="2" s="2" customFormat="1" ht="12.75">
      <c r="A2" s="3" t="s">
        <v>0</v>
      </c>
    </row>
    <row r="3" s="2" customFormat="1" ht="12.75">
      <c r="A3" s="3" t="s">
        <v>68</v>
      </c>
    </row>
    <row r="4" s="2" customFormat="1" ht="12.75"/>
    <row r="5" spans="3:6" s="4" customFormat="1" ht="25.5" customHeight="1">
      <c r="C5" s="5" t="s">
        <v>1</v>
      </c>
      <c r="D5" s="5"/>
      <c r="E5" s="5" t="s">
        <v>2</v>
      </c>
      <c r="F5" s="5"/>
    </row>
    <row r="6" spans="1:6" s="8" customFormat="1" ht="67.5" customHeight="1">
      <c r="A6" s="6"/>
      <c r="B6" s="6"/>
      <c r="C6" s="7" t="s">
        <v>69</v>
      </c>
      <c r="D6" s="7" t="s">
        <v>70</v>
      </c>
      <c r="E6" s="7" t="s">
        <v>71</v>
      </c>
      <c r="F6" s="7" t="s">
        <v>72</v>
      </c>
    </row>
    <row r="7" spans="3:6" s="9" customFormat="1" ht="12.75">
      <c r="C7" s="10" t="s">
        <v>3</v>
      </c>
      <c r="D7" s="10" t="s">
        <v>3</v>
      </c>
      <c r="E7" s="10" t="s">
        <v>3</v>
      </c>
      <c r="F7" s="10" t="s">
        <v>3</v>
      </c>
    </row>
    <row r="8" spans="3:6" s="9" customFormat="1" ht="12.75">
      <c r="C8" s="10"/>
      <c r="D8" s="10"/>
      <c r="E8" s="10"/>
      <c r="F8" s="10"/>
    </row>
    <row r="9" spans="1:6" ht="19.5" customHeight="1">
      <c r="A9" s="11" t="s">
        <v>4</v>
      </c>
      <c r="C9" s="12">
        <v>121451</v>
      </c>
      <c r="D9" s="12">
        <v>133401</v>
      </c>
      <c r="E9" s="12">
        <v>170049</v>
      </c>
      <c r="F9" s="12">
        <v>170355</v>
      </c>
    </row>
    <row r="10" spans="1:6" ht="19.5" customHeight="1">
      <c r="A10" s="11" t="s">
        <v>5</v>
      </c>
      <c r="C10" s="12">
        <v>-101597</v>
      </c>
      <c r="D10" s="12">
        <v>-116716</v>
      </c>
      <c r="E10" s="12">
        <v>-149568</v>
      </c>
      <c r="F10" s="12">
        <v>-161193</v>
      </c>
    </row>
    <row r="11" spans="1:6" ht="19.5" customHeight="1">
      <c r="A11" s="11" t="s">
        <v>6</v>
      </c>
      <c r="C11" s="13">
        <v>100</v>
      </c>
      <c r="D11" s="13">
        <v>308</v>
      </c>
      <c r="E11" s="13">
        <v>649</v>
      </c>
      <c r="F11" s="13">
        <v>568</v>
      </c>
    </row>
    <row r="12" spans="1:6" ht="19.5" customHeight="1">
      <c r="A12" s="14" t="s">
        <v>88</v>
      </c>
      <c r="C12" s="15">
        <f>SUM(C9:C11)</f>
        <v>19954</v>
      </c>
      <c r="D12" s="15">
        <f>SUM(D9:D11)</f>
        <v>16993</v>
      </c>
      <c r="E12" s="15">
        <f>SUM(E9:E11)</f>
        <v>21130</v>
      </c>
      <c r="F12" s="15">
        <f>SUM(F9:F11)</f>
        <v>9730</v>
      </c>
    </row>
    <row r="13" spans="1:6" ht="19.5" customHeight="1">
      <c r="A13" s="11" t="s">
        <v>7</v>
      </c>
      <c r="C13" s="13">
        <v>-1049</v>
      </c>
      <c r="D13" s="13">
        <v>-772</v>
      </c>
      <c r="E13" s="13">
        <v>-1521</v>
      </c>
      <c r="F13" s="13">
        <v>-1237</v>
      </c>
    </row>
    <row r="14" spans="1:6" ht="19.5" customHeight="1">
      <c r="A14" s="14" t="s">
        <v>89</v>
      </c>
      <c r="C14" s="15">
        <f>SUM(C12:C13)</f>
        <v>18905</v>
      </c>
      <c r="D14" s="15">
        <f>SUM(D12:D13)</f>
        <v>16221</v>
      </c>
      <c r="E14" s="15">
        <f>SUM(E12:E13)</f>
        <v>19609</v>
      </c>
      <c r="F14" s="15">
        <f>SUM(F12:F13)</f>
        <v>8493</v>
      </c>
    </row>
    <row r="15" spans="1:6" ht="19.5" customHeight="1">
      <c r="A15" s="11" t="s">
        <v>8</v>
      </c>
      <c r="C15" s="13">
        <v>-1435</v>
      </c>
      <c r="D15" s="13">
        <v>-160</v>
      </c>
      <c r="E15" s="13">
        <v>-1435</v>
      </c>
      <c r="F15" s="13">
        <v>-160</v>
      </c>
    </row>
    <row r="16" spans="1:6" ht="19.5" customHeight="1">
      <c r="A16" s="11" t="s">
        <v>9</v>
      </c>
      <c r="C16" s="12">
        <f>SUM(C14:C15)</f>
        <v>17470</v>
      </c>
      <c r="D16" s="12">
        <f>SUM(D14:D15)</f>
        <v>16061</v>
      </c>
      <c r="E16" s="12">
        <f>SUM(E14:E15)</f>
        <v>18174</v>
      </c>
      <c r="F16" s="12">
        <f>SUM(F14:F15)</f>
        <v>8333</v>
      </c>
    </row>
    <row r="17" spans="1:6" ht="19.5" customHeight="1">
      <c r="A17" s="11" t="s">
        <v>10</v>
      </c>
      <c r="C17" s="12">
        <v>0</v>
      </c>
      <c r="D17" s="12">
        <v>0</v>
      </c>
      <c r="E17" s="12">
        <v>0</v>
      </c>
      <c r="F17" s="12">
        <v>0</v>
      </c>
    </row>
    <row r="18" spans="1:6" s="14" customFormat="1" ht="19.5" customHeight="1" thickBot="1">
      <c r="A18" s="14" t="s">
        <v>11</v>
      </c>
      <c r="C18" s="16">
        <f>SUM(C16:C17)</f>
        <v>17470</v>
      </c>
      <c r="D18" s="16">
        <f>SUM(D16:D17)</f>
        <v>16061</v>
      </c>
      <c r="E18" s="16">
        <f>SUM(E16:E17)</f>
        <v>18174</v>
      </c>
      <c r="F18" s="16">
        <f>SUM(F16:F17)</f>
        <v>8333</v>
      </c>
    </row>
    <row r="19" spans="3:6" ht="12.75">
      <c r="C19" s="17"/>
      <c r="D19" s="17"/>
      <c r="E19" s="17"/>
      <c r="F19" s="17"/>
    </row>
    <row r="20" ht="12.75">
      <c r="A20" s="14" t="s">
        <v>90</v>
      </c>
    </row>
    <row r="21" spans="1:6" ht="12.75">
      <c r="A21" s="11" t="s">
        <v>12</v>
      </c>
      <c r="C21" s="18">
        <f>C18/99000*100</f>
        <v>17.646464646464647</v>
      </c>
      <c r="D21" s="18">
        <f>D18/99000*100</f>
        <v>16.223232323232324</v>
      </c>
      <c r="E21" s="18">
        <f>E18/99000*100</f>
        <v>18.35757575757576</v>
      </c>
      <c r="F21" s="18">
        <f>F18/99000*100</f>
        <v>8.417171717171717</v>
      </c>
    </row>
    <row r="22" spans="1:6" s="19" customFormat="1" ht="12.75">
      <c r="A22" s="19" t="s">
        <v>13</v>
      </c>
      <c r="C22" s="20" t="s">
        <v>14</v>
      </c>
      <c r="D22" s="20" t="s">
        <v>14</v>
      </c>
      <c r="E22" s="20" t="s">
        <v>14</v>
      </c>
      <c r="F22" s="20" t="s">
        <v>14</v>
      </c>
    </row>
    <row r="23" spans="3:6" s="19" customFormat="1" ht="12.75">
      <c r="C23" s="20"/>
      <c r="D23" s="20"/>
      <c r="E23" s="20"/>
      <c r="F23" s="20"/>
    </row>
    <row r="24" spans="3:6" s="19" customFormat="1" ht="12.75">
      <c r="C24" s="21"/>
      <c r="D24" s="21"/>
      <c r="E24" s="21"/>
      <c r="F24" s="21"/>
    </row>
    <row r="25" spans="1:6" ht="12.75">
      <c r="A25" s="50" t="s">
        <v>91</v>
      </c>
      <c r="B25" s="51"/>
      <c r="C25" s="51"/>
      <c r="D25" s="51"/>
      <c r="E25" s="51"/>
      <c r="F25" s="51"/>
    </row>
    <row r="26" spans="1:6" ht="12.75">
      <c r="A26" s="51"/>
      <c r="B26" s="51"/>
      <c r="C26" s="51"/>
      <c r="D26" s="51"/>
      <c r="E26" s="51"/>
      <c r="F26" s="51"/>
    </row>
  </sheetData>
  <mergeCells count="1">
    <mergeCell ref="A25:F26"/>
  </mergeCells>
  <printOptions horizontalCentered="1"/>
  <pageMargins left="0.7480314960629921" right="0.3937007874015748" top="0.5905511811023623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showGridLines="0" workbookViewId="0" topLeftCell="A32">
      <selection activeCell="C46" sqref="C46"/>
    </sheetView>
  </sheetViews>
  <sheetFormatPr defaultColWidth="9.140625" defaultRowHeight="12"/>
  <cols>
    <col min="1" max="1" width="56.57421875" style="2" customWidth="1"/>
    <col min="2" max="2" width="9.140625" style="2" customWidth="1"/>
    <col min="3" max="3" width="13.7109375" style="2" customWidth="1"/>
    <col min="4" max="4" width="11.7109375" style="2" customWidth="1"/>
    <col min="5" max="6" width="9.140625" style="2" customWidth="1"/>
    <col min="7" max="7" width="12.00390625" style="2" customWidth="1"/>
    <col min="8" max="16384" width="9.140625" style="2" customWidth="1"/>
  </cols>
  <sheetData>
    <row r="1" ht="12.75">
      <c r="A1" s="1" t="s">
        <v>110</v>
      </c>
    </row>
    <row r="2" ht="12.75">
      <c r="A2" s="3" t="s">
        <v>113</v>
      </c>
    </row>
    <row r="3" ht="12.75">
      <c r="A3" s="3" t="s">
        <v>73</v>
      </c>
    </row>
    <row r="4" spans="3:4" ht="12.75">
      <c r="C4" s="22" t="s">
        <v>15</v>
      </c>
      <c r="D4" s="22" t="s">
        <v>16</v>
      </c>
    </row>
    <row r="5" spans="3:4" s="8" customFormat="1" ht="25.5">
      <c r="C5" s="7" t="s">
        <v>74</v>
      </c>
      <c r="D5" s="7" t="s">
        <v>57</v>
      </c>
    </row>
    <row r="6" spans="1:4" s="22" customFormat="1" ht="12.75">
      <c r="A6" s="2"/>
      <c r="B6" s="2"/>
      <c r="C6" s="22" t="s">
        <v>3</v>
      </c>
      <c r="D6" s="22" t="s">
        <v>3</v>
      </c>
    </row>
    <row r="7" ht="12.75">
      <c r="A7" s="3" t="s">
        <v>83</v>
      </c>
    </row>
    <row r="8" spans="1:4" ht="12.75">
      <c r="A8" s="2" t="s">
        <v>17</v>
      </c>
      <c r="C8" s="23">
        <v>69536</v>
      </c>
      <c r="D8" s="23">
        <v>73084</v>
      </c>
    </row>
    <row r="9" spans="1:4" ht="12.75">
      <c r="A9" s="2" t="s">
        <v>18</v>
      </c>
      <c r="C9" s="23">
        <v>98</v>
      </c>
      <c r="D9" s="23">
        <v>393</v>
      </c>
    </row>
    <row r="10" spans="3:4" ht="12.75">
      <c r="C10" s="24">
        <v>69634</v>
      </c>
      <c r="D10" s="24">
        <f>SUM(D8:D9)</f>
        <v>73477</v>
      </c>
    </row>
    <row r="11" spans="3:4" ht="12.75">
      <c r="C11" s="23"/>
      <c r="D11" s="23"/>
    </row>
    <row r="12" spans="1:4" ht="12.75">
      <c r="A12" s="3" t="s">
        <v>19</v>
      </c>
      <c r="C12" s="23"/>
      <c r="D12" s="23"/>
    </row>
    <row r="13" spans="1:4" ht="12.75">
      <c r="A13" s="2" t="s">
        <v>20</v>
      </c>
      <c r="C13" s="23">
        <v>70170</v>
      </c>
      <c r="D13" s="23">
        <v>42795</v>
      </c>
    </row>
    <row r="14" spans="1:4" ht="12.75">
      <c r="A14" s="2" t="s">
        <v>21</v>
      </c>
      <c r="C14" s="23">
        <v>99148</v>
      </c>
      <c r="D14" s="23">
        <v>40331</v>
      </c>
    </row>
    <row r="15" spans="1:4" ht="12.75">
      <c r="A15" s="2" t="s">
        <v>22</v>
      </c>
      <c r="C15" s="23">
        <v>40460</v>
      </c>
      <c r="D15" s="23">
        <v>52853</v>
      </c>
    </row>
    <row r="16" spans="3:4" ht="12.75">
      <c r="C16" s="24">
        <v>209778</v>
      </c>
      <c r="D16" s="24">
        <f>SUM(D13:D15)</f>
        <v>135979</v>
      </c>
    </row>
    <row r="17" spans="3:4" ht="12.75">
      <c r="C17" s="23"/>
      <c r="D17" s="23"/>
    </row>
    <row r="18" spans="1:4" ht="12.75">
      <c r="A18" s="3" t="s">
        <v>85</v>
      </c>
      <c r="C18" s="23"/>
      <c r="D18" s="23"/>
    </row>
    <row r="19" spans="1:4" ht="12.75">
      <c r="A19" s="2" t="s">
        <v>87</v>
      </c>
      <c r="C19" s="23">
        <v>68015</v>
      </c>
      <c r="D19" s="23">
        <v>22074</v>
      </c>
    </row>
    <row r="20" spans="1:4" ht="12.75">
      <c r="A20" s="2" t="s">
        <v>8</v>
      </c>
      <c r="C20" s="23">
        <v>2122</v>
      </c>
      <c r="D20" s="23">
        <v>1889</v>
      </c>
    </row>
    <row r="21" spans="1:4" ht="12.75">
      <c r="A21" s="2" t="s">
        <v>23</v>
      </c>
      <c r="C21" s="23">
        <v>31993</v>
      </c>
      <c r="D21" s="23">
        <v>20429</v>
      </c>
    </row>
    <row r="22" spans="1:4" ht="12.75">
      <c r="A22" s="2" t="s">
        <v>112</v>
      </c>
      <c r="C22" s="23">
        <v>64</v>
      </c>
      <c r="D22" s="23">
        <v>35</v>
      </c>
    </row>
    <row r="23" spans="3:4" ht="12.75">
      <c r="C23" s="24">
        <v>102194</v>
      </c>
      <c r="D23" s="24">
        <f>SUM(D19:D22)</f>
        <v>44427</v>
      </c>
    </row>
    <row r="24" spans="3:4" ht="12.75">
      <c r="C24" s="23"/>
      <c r="D24" s="23"/>
    </row>
    <row r="25" spans="1:4" ht="12.75">
      <c r="A25" s="3" t="s">
        <v>84</v>
      </c>
      <c r="C25" s="23">
        <v>107584</v>
      </c>
      <c r="D25" s="23">
        <f>SUM(D16-D23)</f>
        <v>91552</v>
      </c>
    </row>
    <row r="26" spans="3:4" ht="12.75">
      <c r="C26" s="23"/>
      <c r="D26" s="23"/>
    </row>
    <row r="27" spans="1:4" ht="12.75">
      <c r="A27" s="3" t="s">
        <v>86</v>
      </c>
      <c r="C27" s="23"/>
      <c r="D27" s="23"/>
    </row>
    <row r="28" spans="1:4" ht="12.75">
      <c r="A28" s="2" t="s">
        <v>24</v>
      </c>
      <c r="C28" s="23">
        <v>5550</v>
      </c>
      <c r="D28" s="23">
        <v>5550</v>
      </c>
    </row>
    <row r="29" spans="3:4" ht="13.5" thickBot="1">
      <c r="C29" s="25">
        <v>171668</v>
      </c>
      <c r="D29" s="25">
        <f>SUM(D10+D25-D28)</f>
        <v>159479</v>
      </c>
    </row>
    <row r="30" spans="3:4" ht="12.75">
      <c r="C30" s="23"/>
      <c r="D30" s="23"/>
    </row>
    <row r="31" spans="3:4" ht="12.75">
      <c r="C31" s="23"/>
      <c r="D31" s="23"/>
    </row>
    <row r="32" spans="1:4" ht="12.75">
      <c r="A32" s="3" t="s">
        <v>25</v>
      </c>
      <c r="C32" s="23"/>
      <c r="D32" s="23"/>
    </row>
    <row r="33" spans="1:4" ht="12.75">
      <c r="A33" s="2" t="s">
        <v>26</v>
      </c>
      <c r="C33" s="23">
        <v>99000</v>
      </c>
      <c r="D33" s="23">
        <v>99000</v>
      </c>
    </row>
    <row r="34" spans="1:4" ht="12.75">
      <c r="A34" s="2" t="s">
        <v>62</v>
      </c>
      <c r="C34" s="23">
        <v>17356</v>
      </c>
      <c r="D34" s="23">
        <v>17356</v>
      </c>
    </row>
    <row r="35" spans="1:4" ht="12.75">
      <c r="A35" s="2" t="s">
        <v>63</v>
      </c>
      <c r="C35" s="23">
        <v>2425</v>
      </c>
      <c r="D35" s="23">
        <v>2425</v>
      </c>
    </row>
    <row r="36" spans="1:4" ht="12.75">
      <c r="A36" s="2" t="s">
        <v>64</v>
      </c>
      <c r="C36" s="23">
        <v>333</v>
      </c>
      <c r="D36" s="23">
        <v>329</v>
      </c>
    </row>
    <row r="37" spans="1:4" ht="12.75">
      <c r="A37" s="2" t="s">
        <v>65</v>
      </c>
      <c r="C37" s="23">
        <v>52660</v>
      </c>
      <c r="D37" s="23">
        <v>40426</v>
      </c>
    </row>
    <row r="38" spans="1:4" ht="12.75">
      <c r="A38" s="2" t="s">
        <v>66</v>
      </c>
      <c r="C38" s="12">
        <v>-106</v>
      </c>
      <c r="D38" s="12">
        <v>-57</v>
      </c>
    </row>
    <row r="39" spans="1:4" ht="13.5" thickBot="1">
      <c r="A39" s="2" t="s">
        <v>27</v>
      </c>
      <c r="C39" s="25">
        <v>171668</v>
      </c>
      <c r="D39" s="25">
        <f>SUM(D33:D38)</f>
        <v>159479</v>
      </c>
    </row>
    <row r="40" ht="12.75">
      <c r="C40" s="26"/>
    </row>
    <row r="41" spans="1:4" ht="12.75">
      <c r="A41" s="2" t="s">
        <v>58</v>
      </c>
      <c r="C41" s="27">
        <v>1.73</v>
      </c>
      <c r="D41" s="27">
        <v>1.61</v>
      </c>
    </row>
    <row r="42" spans="3:4" ht="12.75">
      <c r="C42" s="27"/>
      <c r="D42" s="27"/>
    </row>
    <row r="43" ht="12.75">
      <c r="C43" s="26"/>
    </row>
    <row r="44" spans="1:4" ht="12.75">
      <c r="A44" s="52" t="s">
        <v>114</v>
      </c>
      <c r="B44" s="53"/>
      <c r="C44" s="53"/>
      <c r="D44" s="53"/>
    </row>
    <row r="45" spans="1:4" ht="12.75">
      <c r="A45" s="53"/>
      <c r="B45" s="53"/>
      <c r="C45" s="53"/>
      <c r="D45" s="53"/>
    </row>
    <row r="47" spans="3:4" ht="12.75">
      <c r="C47" s="28"/>
      <c r="D47" s="28"/>
    </row>
  </sheetData>
  <mergeCells count="1">
    <mergeCell ref="A44:D45"/>
  </mergeCells>
  <printOptions horizontalCentered="1"/>
  <pageMargins left="0.7480314960629921" right="0.3937007874015748" top="0.5905511811023623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B4">
      <selection activeCell="I19" sqref="I19"/>
    </sheetView>
  </sheetViews>
  <sheetFormatPr defaultColWidth="9.140625" defaultRowHeight="12"/>
  <cols>
    <col min="1" max="1" width="26.8515625" style="2" customWidth="1"/>
    <col min="2" max="2" width="6.7109375" style="2" customWidth="1"/>
    <col min="3" max="3" width="9.28125" style="2" customWidth="1"/>
    <col min="4" max="4" width="9.7109375" style="2" customWidth="1"/>
    <col min="5" max="6" width="12.7109375" style="2" customWidth="1"/>
    <col min="7" max="7" width="1.28515625" style="29" customWidth="1"/>
    <col min="8" max="8" width="13.7109375" style="2" customWidth="1"/>
    <col min="9" max="9" width="9.57421875" style="2" bestFit="1" customWidth="1"/>
    <col min="10" max="16384" width="9.140625" style="2" customWidth="1"/>
  </cols>
  <sheetData>
    <row r="1" ht="12.75">
      <c r="A1" s="1" t="s">
        <v>110</v>
      </c>
    </row>
    <row r="2" ht="12.75">
      <c r="A2" s="3" t="s">
        <v>28</v>
      </c>
    </row>
    <row r="3" ht="12.75">
      <c r="A3" s="3" t="s">
        <v>92</v>
      </c>
    </row>
    <row r="5" spans="4:9" s="8" customFormat="1" ht="12.75">
      <c r="D5" s="31"/>
      <c r="E5" s="30" t="s">
        <v>29</v>
      </c>
      <c r="F5" s="30"/>
      <c r="G5" s="31"/>
      <c r="H5" s="7" t="s">
        <v>30</v>
      </c>
      <c r="I5" s="54" t="s">
        <v>31</v>
      </c>
    </row>
    <row r="6" spans="3:9" s="4" customFormat="1" ht="38.25">
      <c r="C6" s="33" t="s">
        <v>32</v>
      </c>
      <c r="D6" s="33" t="s">
        <v>59</v>
      </c>
      <c r="E6" s="33" t="s">
        <v>33</v>
      </c>
      <c r="F6" s="33" t="s">
        <v>34</v>
      </c>
      <c r="G6" s="32"/>
      <c r="H6" s="33" t="s">
        <v>93</v>
      </c>
      <c r="I6" s="55"/>
    </row>
    <row r="7" spans="3:9" s="22" customFormat="1" ht="12.75">
      <c r="C7" s="22" t="s">
        <v>35</v>
      </c>
      <c r="D7" s="22" t="s">
        <v>60</v>
      </c>
      <c r="E7" s="22" t="s">
        <v>35</v>
      </c>
      <c r="F7" s="22" t="s">
        <v>35</v>
      </c>
      <c r="G7" s="34"/>
      <c r="H7" s="22" t="s">
        <v>35</v>
      </c>
      <c r="I7" s="22" t="s">
        <v>35</v>
      </c>
    </row>
    <row r="9" spans="1:9" ht="12.75">
      <c r="A9" s="2" t="s">
        <v>67</v>
      </c>
      <c r="C9" s="26">
        <v>99000</v>
      </c>
      <c r="D9" s="35">
        <v>-57</v>
      </c>
      <c r="E9" s="26">
        <v>17356</v>
      </c>
      <c r="F9" s="26">
        <v>2754</v>
      </c>
      <c r="G9" s="36"/>
      <c r="H9" s="26">
        <v>40426</v>
      </c>
      <c r="I9" s="23">
        <f>SUM(C9:H9)</f>
        <v>159479</v>
      </c>
    </row>
    <row r="10" spans="3:9" ht="12.75">
      <c r="C10" s="26"/>
      <c r="D10" s="35"/>
      <c r="E10" s="26"/>
      <c r="F10" s="26"/>
      <c r="G10" s="36"/>
      <c r="H10" s="26"/>
      <c r="I10" s="23"/>
    </row>
    <row r="11" spans="1:9" ht="12.75">
      <c r="A11" s="2" t="s">
        <v>75</v>
      </c>
      <c r="C11" s="26"/>
      <c r="D11" s="35">
        <v>-49</v>
      </c>
      <c r="E11" s="26"/>
      <c r="F11" s="26"/>
      <c r="G11" s="36"/>
      <c r="H11" s="26"/>
      <c r="I11" s="23">
        <v>-49</v>
      </c>
    </row>
    <row r="12" ht="12.75">
      <c r="I12" s="23"/>
    </row>
    <row r="13" spans="1:9" ht="12.75">
      <c r="A13" s="2" t="s">
        <v>36</v>
      </c>
      <c r="I13" s="23"/>
    </row>
    <row r="14" spans="1:9" ht="12.75">
      <c r="A14" s="2" t="s">
        <v>37</v>
      </c>
      <c r="F14" s="26">
        <v>4</v>
      </c>
      <c r="G14" s="37"/>
      <c r="H14" s="35"/>
      <c r="I14" s="23">
        <f>SUM(C14:H14)</f>
        <v>4</v>
      </c>
    </row>
    <row r="15" ht="12.75">
      <c r="I15" s="23"/>
    </row>
    <row r="16" spans="1:9" ht="12.75">
      <c r="A16" s="2" t="s">
        <v>95</v>
      </c>
      <c r="D16" s="35"/>
      <c r="F16" s="35"/>
      <c r="I16" s="23"/>
    </row>
    <row r="17" spans="1:9" ht="12.75">
      <c r="A17" s="2" t="s">
        <v>96</v>
      </c>
      <c r="D17" s="35"/>
      <c r="F17" s="35"/>
      <c r="H17" s="38">
        <v>-5940</v>
      </c>
      <c r="I17" s="23">
        <f>SUM(C17:H17)</f>
        <v>-5940</v>
      </c>
    </row>
    <row r="18" ht="12.75">
      <c r="I18" s="23"/>
    </row>
    <row r="19" spans="1:9" ht="12.75">
      <c r="A19" s="2" t="s">
        <v>11</v>
      </c>
      <c r="H19" s="26">
        <v>18174</v>
      </c>
      <c r="I19" s="23">
        <v>18174</v>
      </c>
    </row>
    <row r="20" ht="12.75">
      <c r="I20" s="23"/>
    </row>
    <row r="21" spans="1:9" ht="13.5" thickBot="1">
      <c r="A21" s="2" t="s">
        <v>94</v>
      </c>
      <c r="C21" s="39">
        <f>SUM(C9:C20)</f>
        <v>99000</v>
      </c>
      <c r="D21" s="40">
        <v>-106</v>
      </c>
      <c r="E21" s="39">
        <f>SUM(E9:E20)</f>
        <v>17356</v>
      </c>
      <c r="F21" s="39">
        <f>SUM(F9:F20)</f>
        <v>2758</v>
      </c>
      <c r="G21" s="36"/>
      <c r="H21" s="39">
        <f>SUM(H9:H20)</f>
        <v>52660</v>
      </c>
      <c r="I21" s="41">
        <f>SUM(I9:I20)</f>
        <v>171668</v>
      </c>
    </row>
    <row r="22" ht="13.5" thickTop="1"/>
    <row r="24" spans="1:9" ht="12.75">
      <c r="A24" s="52" t="s">
        <v>97</v>
      </c>
      <c r="B24" s="53"/>
      <c r="C24" s="53"/>
      <c r="D24" s="53"/>
      <c r="E24" s="53"/>
      <c r="F24" s="53"/>
      <c r="G24" s="53"/>
      <c r="H24" s="53"/>
      <c r="I24" s="53"/>
    </row>
    <row r="25" spans="1:9" ht="12.75">
      <c r="A25" s="53"/>
      <c r="B25" s="53"/>
      <c r="C25" s="53"/>
      <c r="D25" s="53"/>
      <c r="E25" s="53"/>
      <c r="F25" s="53"/>
      <c r="G25" s="53"/>
      <c r="H25" s="53"/>
      <c r="I25" s="53"/>
    </row>
  </sheetData>
  <mergeCells count="2">
    <mergeCell ref="I5:I6"/>
    <mergeCell ref="A24:I25"/>
  </mergeCells>
  <printOptions horizontalCentered="1"/>
  <pageMargins left="0.7480314960629921" right="0.3937007874015748" top="0.5905511811023623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42">
      <selection activeCell="A50" sqref="A50:C51"/>
    </sheetView>
  </sheetViews>
  <sheetFormatPr defaultColWidth="9.140625" defaultRowHeight="12"/>
  <cols>
    <col min="1" max="1" width="66.140625" style="2" customWidth="1"/>
    <col min="2" max="2" width="9.140625" style="2" customWidth="1"/>
    <col min="3" max="3" width="11.00390625" style="38" customWidth="1"/>
    <col min="4" max="4" width="9.28125" style="2" customWidth="1"/>
    <col min="5" max="6" width="9.140625" style="2" customWidth="1"/>
    <col min="7" max="7" width="12.00390625" style="2" customWidth="1"/>
    <col min="8" max="16384" width="9.140625" style="2" customWidth="1"/>
  </cols>
  <sheetData>
    <row r="1" spans="1:3" ht="12.75">
      <c r="A1" s="1" t="s">
        <v>110</v>
      </c>
      <c r="C1" s="2"/>
    </row>
    <row r="2" spans="1:3" ht="12.75">
      <c r="A2" s="3" t="s">
        <v>39</v>
      </c>
      <c r="C2" s="2"/>
    </row>
    <row r="3" spans="1:3" ht="12.75">
      <c r="A3" s="3" t="s">
        <v>76</v>
      </c>
      <c r="C3" s="2"/>
    </row>
    <row r="4" ht="12.75">
      <c r="C4" s="2"/>
    </row>
    <row r="5" ht="38.25">
      <c r="C5" s="7" t="s">
        <v>77</v>
      </c>
    </row>
    <row r="6" s="22" customFormat="1" ht="12.75">
      <c r="C6" s="22" t="s">
        <v>3</v>
      </c>
    </row>
    <row r="7" ht="12.75">
      <c r="A7" s="3" t="s">
        <v>40</v>
      </c>
    </row>
    <row r="8" spans="1:3" ht="12.75">
      <c r="A8" s="42" t="s">
        <v>41</v>
      </c>
      <c r="C8" s="38">
        <v>19609</v>
      </c>
    </row>
    <row r="9" ht="19.5" customHeight="1">
      <c r="A9" s="2" t="s">
        <v>111</v>
      </c>
    </row>
    <row r="10" spans="1:3" ht="12.75">
      <c r="A10" s="2" t="s">
        <v>98</v>
      </c>
      <c r="C10" s="38">
        <v>9883</v>
      </c>
    </row>
    <row r="11" spans="1:3" ht="12.75">
      <c r="A11" s="2" t="s">
        <v>99</v>
      </c>
      <c r="C11" s="38">
        <v>156</v>
      </c>
    </row>
    <row r="12" spans="1:3" ht="12.75">
      <c r="A12" s="2" t="s">
        <v>100</v>
      </c>
      <c r="C12" s="38">
        <v>-37</v>
      </c>
    </row>
    <row r="13" spans="1:3" ht="12.75">
      <c r="A13" s="2" t="s">
        <v>101</v>
      </c>
      <c r="C13" s="38">
        <v>295</v>
      </c>
    </row>
    <row r="14" spans="1:3" ht="12.75">
      <c r="A14" s="2" t="s">
        <v>102</v>
      </c>
      <c r="C14" s="38">
        <v>436</v>
      </c>
    </row>
    <row r="15" spans="1:3" ht="12.75">
      <c r="A15" s="2" t="s">
        <v>42</v>
      </c>
      <c r="C15" s="43">
        <v>-233</v>
      </c>
    </row>
    <row r="16" ht="12.75">
      <c r="C16" s="44">
        <f>SUM(C10:C15)</f>
        <v>10500</v>
      </c>
    </row>
    <row r="17" spans="1:3" ht="19.5" customHeight="1">
      <c r="A17" s="2" t="s">
        <v>43</v>
      </c>
      <c r="C17" s="38">
        <f>SUM(C8,C16)</f>
        <v>30109</v>
      </c>
    </row>
    <row r="18" ht="19.5" customHeight="1">
      <c r="A18" s="2" t="s">
        <v>44</v>
      </c>
    </row>
    <row r="19" spans="1:3" ht="12.75">
      <c r="A19" s="2" t="s">
        <v>103</v>
      </c>
      <c r="C19" s="38">
        <v>-27375</v>
      </c>
    </row>
    <row r="20" spans="1:3" ht="12.75">
      <c r="A20" s="2" t="s">
        <v>104</v>
      </c>
      <c r="C20" s="38">
        <v>-58817</v>
      </c>
    </row>
    <row r="21" spans="1:3" ht="12.75">
      <c r="A21" s="2" t="s">
        <v>78</v>
      </c>
      <c r="C21" s="43">
        <v>45941</v>
      </c>
    </row>
    <row r="22" ht="19.5" customHeight="1">
      <c r="C22" s="38">
        <f>SUM(C17:C21)</f>
        <v>-10142</v>
      </c>
    </row>
    <row r="23" spans="1:3" ht="12.75">
      <c r="A23" s="2" t="s">
        <v>79</v>
      </c>
      <c r="C23" s="38">
        <v>-436</v>
      </c>
    </row>
    <row r="24" spans="1:3" ht="12.75">
      <c r="A24" s="2" t="s">
        <v>45</v>
      </c>
      <c r="C24" s="43">
        <v>-1202</v>
      </c>
    </row>
    <row r="25" spans="1:3" ht="12.75">
      <c r="A25" s="2" t="s">
        <v>46</v>
      </c>
      <c r="C25" s="45">
        <f>SUM(C22:C24)</f>
        <v>-11780</v>
      </c>
    </row>
    <row r="27" ht="12.75">
      <c r="A27" s="3" t="s">
        <v>47</v>
      </c>
    </row>
    <row r="28" spans="1:3" ht="12.75">
      <c r="A28" s="2" t="s">
        <v>48</v>
      </c>
      <c r="C28" s="38">
        <v>233</v>
      </c>
    </row>
    <row r="29" spans="1:3" ht="12.75">
      <c r="A29" s="2" t="s">
        <v>105</v>
      </c>
      <c r="C29" s="38">
        <v>-6582</v>
      </c>
    </row>
    <row r="30" spans="1:3" ht="12.75">
      <c r="A30" s="2" t="s">
        <v>106</v>
      </c>
      <c r="C30" s="38">
        <v>128</v>
      </c>
    </row>
    <row r="31" spans="1:3" ht="12.75">
      <c r="A31" s="2" t="s">
        <v>49</v>
      </c>
      <c r="C31" s="44">
        <f>SUM(C28:C30)</f>
        <v>-6221</v>
      </c>
    </row>
    <row r="33" ht="12.75">
      <c r="A33" s="3" t="s">
        <v>50</v>
      </c>
    </row>
    <row r="34" spans="1:3" ht="12.75">
      <c r="A34" s="2" t="s">
        <v>51</v>
      </c>
      <c r="C34" s="38">
        <v>10771</v>
      </c>
    </row>
    <row r="35" spans="1:3" ht="12.75">
      <c r="A35" s="2" t="s">
        <v>107</v>
      </c>
      <c r="C35" s="38">
        <v>-49</v>
      </c>
    </row>
    <row r="36" spans="1:5" ht="12.75">
      <c r="A36" s="2" t="s">
        <v>52</v>
      </c>
      <c r="C36" s="46">
        <v>-5911</v>
      </c>
      <c r="E36" s="23"/>
    </row>
    <row r="37" spans="1:3" ht="12.75">
      <c r="A37" s="2" t="s">
        <v>53</v>
      </c>
      <c r="C37" s="44">
        <f>SUM(C34:C36)</f>
        <v>4811</v>
      </c>
    </row>
    <row r="38" spans="1:3" ht="19.5" customHeight="1">
      <c r="A38" s="2" t="s">
        <v>54</v>
      </c>
      <c r="C38" s="38">
        <f>SUM(C37,C31,C25)</f>
        <v>-13190</v>
      </c>
    </row>
    <row r="40" spans="1:3" ht="12.75">
      <c r="A40" s="2" t="s">
        <v>55</v>
      </c>
      <c r="C40" s="38">
        <v>52660</v>
      </c>
    </row>
    <row r="41" spans="1:3" ht="12.75">
      <c r="A41" s="2" t="s">
        <v>56</v>
      </c>
      <c r="C41" s="38">
        <f>Equity!I14</f>
        <v>4</v>
      </c>
    </row>
    <row r="42" spans="1:3" ht="13.5" thickBot="1">
      <c r="A42" s="2" t="s">
        <v>61</v>
      </c>
      <c r="C42" s="47">
        <f>SUM(C38:C41)</f>
        <v>39474</v>
      </c>
    </row>
    <row r="43" ht="12.75">
      <c r="C43" s="48"/>
    </row>
    <row r="44" spans="1:3" ht="12.75">
      <c r="A44" s="2" t="s">
        <v>80</v>
      </c>
      <c r="C44" s="48"/>
    </row>
    <row r="45" spans="1:3" ht="12.75">
      <c r="A45" s="2" t="s">
        <v>81</v>
      </c>
      <c r="C45" s="38">
        <v>40460</v>
      </c>
    </row>
    <row r="46" spans="1:3" ht="12.75">
      <c r="A46" s="2" t="s">
        <v>82</v>
      </c>
      <c r="C46" s="38">
        <v>-986</v>
      </c>
    </row>
    <row r="47" ht="13.5" thickBot="1">
      <c r="C47" s="47">
        <f>SUM(C43:C46)</f>
        <v>39474</v>
      </c>
    </row>
    <row r="48" ht="12.75">
      <c r="C48" s="46"/>
    </row>
    <row r="49" ht="12.75">
      <c r="A49" s="49" t="s">
        <v>38</v>
      </c>
    </row>
    <row r="50" spans="1:3" ht="19.5" customHeight="1">
      <c r="A50" s="53" t="s">
        <v>109</v>
      </c>
      <c r="B50" s="53"/>
      <c r="C50" s="53"/>
    </row>
    <row r="51" spans="1:3" ht="12.75">
      <c r="A51" s="53"/>
      <c r="B51" s="53"/>
      <c r="C51" s="53"/>
    </row>
    <row r="53" spans="1:3" ht="12.75">
      <c r="A53" s="52" t="s">
        <v>108</v>
      </c>
      <c r="B53" s="53"/>
      <c r="C53" s="53"/>
    </row>
    <row r="54" spans="1:3" ht="12.75">
      <c r="A54" s="53"/>
      <c r="B54" s="53"/>
      <c r="C54" s="53"/>
    </row>
  </sheetData>
  <mergeCells count="2">
    <mergeCell ref="A53:C54"/>
    <mergeCell ref="A50:C51"/>
  </mergeCells>
  <printOptions horizontalCentered="1"/>
  <pageMargins left="0.7480314960629921" right="0.3937007874015748" top="0.5905511811023623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Image Management Consultants</cp:lastModifiedBy>
  <cp:lastPrinted>2003-11-17T06:50:07Z</cp:lastPrinted>
  <dcterms:created xsi:type="dcterms:W3CDTF">2002-11-29T03:02:38Z</dcterms:created>
  <dcterms:modified xsi:type="dcterms:W3CDTF">2003-11-17T06:50:12Z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